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075" windowHeight="12555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Sheet1!$A:$E,Sheet1!$1:$2</definedName>
  </definedNames>
  <calcPr calcId="125725"/>
</workbook>
</file>

<file path=xl/calcChain.xml><?xml version="1.0" encoding="utf-8"?>
<calcChain xmlns="http://schemas.openxmlformats.org/spreadsheetml/2006/main">
  <c r="L41" i="1"/>
  <c r="J41"/>
  <c r="H41"/>
  <c r="F41"/>
  <c r="L40"/>
  <c r="J40"/>
  <c r="H40"/>
  <c r="F40"/>
  <c r="L39"/>
  <c r="J39"/>
  <c r="H39"/>
  <c r="F39"/>
  <c r="L38"/>
  <c r="J38"/>
  <c r="L37"/>
  <c r="J37"/>
  <c r="H37"/>
  <c r="F37"/>
  <c r="L36"/>
  <c r="J36"/>
  <c r="L35"/>
  <c r="J35"/>
  <c r="L34"/>
  <c r="J34"/>
  <c r="L32"/>
  <c r="J32"/>
  <c r="L31"/>
  <c r="J31"/>
  <c r="L30"/>
  <c r="J30"/>
  <c r="L29"/>
  <c r="J29"/>
  <c r="L27"/>
  <c r="J27"/>
  <c r="L26"/>
  <c r="J26"/>
  <c r="H26"/>
  <c r="F26"/>
  <c r="L25"/>
  <c r="J25"/>
  <c r="L24"/>
  <c r="J24"/>
  <c r="L23"/>
  <c r="J23"/>
  <c r="L21"/>
  <c r="J21"/>
  <c r="L20"/>
  <c r="J20"/>
  <c r="F19"/>
  <c r="L16"/>
  <c r="J16"/>
  <c r="L15"/>
  <c r="J15"/>
  <c r="L14"/>
  <c r="J14"/>
  <c r="L13"/>
  <c r="J13"/>
  <c r="L10"/>
  <c r="J10"/>
  <c r="H10"/>
  <c r="F10"/>
  <c r="L9"/>
  <c r="J9"/>
  <c r="L8"/>
  <c r="J8"/>
  <c r="L7"/>
  <c r="J7"/>
  <c r="L6"/>
  <c r="J6"/>
</calcChain>
</file>

<file path=xl/sharedStrings.xml><?xml version="1.0" encoding="utf-8"?>
<sst xmlns="http://schemas.openxmlformats.org/spreadsheetml/2006/main" count="65" uniqueCount="65">
  <si>
    <t>Jan 12</t>
  </si>
  <si>
    <t>Budget</t>
  </si>
  <si>
    <t>$ Over Budget</t>
  </si>
  <si>
    <t>% of Budget</t>
  </si>
  <si>
    <t>Ordinary Income/Expense</t>
  </si>
  <si>
    <t>Income</t>
  </si>
  <si>
    <t>Apparel Sales</t>
  </si>
  <si>
    <t>Interest Income</t>
  </si>
  <si>
    <t>Local 1565 Dues</t>
  </si>
  <si>
    <t>Soda Sales</t>
  </si>
  <si>
    <t>Sticker Sales</t>
  </si>
  <si>
    <t>Total Income</t>
  </si>
  <si>
    <t>Expense</t>
  </si>
  <si>
    <t>Apparel</t>
  </si>
  <si>
    <t>Baby Blankets</t>
  </si>
  <si>
    <t>Barbeques</t>
  </si>
  <si>
    <t>Cable Television</t>
  </si>
  <si>
    <t>Flowers</t>
  </si>
  <si>
    <t>Historical Items</t>
  </si>
  <si>
    <t>Historical Preservation</t>
  </si>
  <si>
    <t>Total Historical Items</t>
  </si>
  <si>
    <t>I.A.F.F. Dues</t>
  </si>
  <si>
    <t>I.A.F.F. Stickers</t>
  </si>
  <si>
    <t>Operations</t>
  </si>
  <si>
    <t>Postage, Mailing Service</t>
  </si>
  <si>
    <t>Printing and Copying</t>
  </si>
  <si>
    <t>Supplies</t>
  </si>
  <si>
    <t>Total Operations</t>
  </si>
  <si>
    <t>P.F.F.I. Dues</t>
  </si>
  <si>
    <t>Pipes and Drums Contributions</t>
  </si>
  <si>
    <t>Propane</t>
  </si>
  <si>
    <t>Retirement Gifts</t>
  </si>
  <si>
    <t>Station Food Staples</t>
  </si>
  <si>
    <t>Televisions</t>
  </si>
  <si>
    <t>Wages</t>
  </si>
  <si>
    <t>President Wages</t>
  </si>
  <si>
    <t>Secretary/Treasurer Wages</t>
  </si>
  <si>
    <t>Vice President Wages</t>
  </si>
  <si>
    <t>Total Wages</t>
  </si>
  <si>
    <t>Website</t>
  </si>
  <si>
    <t>Total Expense</t>
  </si>
  <si>
    <t>Net Ordinary Income</t>
  </si>
  <si>
    <t>Net Income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</si>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</sst>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#%;\-#,##0.0#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3" xfId="0" applyNumberFormat="1" applyFont="1" applyBorder="1"/>
    <xf numFmtId="165" fontId="3" fillId="0" borderId="3" xfId="0" applyNumberFormat="1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164" fontId="3" fillId="0" borderId="4" xfId="0" applyNumberFormat="1" applyFont="1" applyBorder="1"/>
    <xf numFmtId="165" fontId="3" fillId="0" borderId="4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F1" s="22" t="s">
        <v>43</v>
      </c>
    </row>
    <row r="3" spans="1:6">
      <c r="A3" s="22" t="s">
        <v>44</v>
      </c>
    </row>
    <row r="4" spans="1:6">
      <c r="B4" t="s">
        <v>45</v>
      </c>
    </row>
    <row r="5" spans="1:6">
      <c r="B5" t="s">
        <v>46</v>
      </c>
    </row>
    <row r="8" spans="1:6">
      <c r="A8" s="22" t="s">
        <v>47</v>
      </c>
    </row>
    <row r="9" spans="1:6">
      <c r="B9" t="s">
        <v>48</v>
      </c>
    </row>
    <row r="12" spans="1:6">
      <c r="A12" s="22" t="s">
        <v>49</v>
      </c>
    </row>
    <row r="13" spans="1:6">
      <c r="B13" t="s">
        <v>50</v>
      </c>
    </row>
    <row r="14" spans="1:6">
      <c r="B14" t="s">
        <v>51</v>
      </c>
    </row>
    <row r="15" spans="1:6">
      <c r="C15" s="23" t="s">
        <v>52</v>
      </c>
    </row>
    <row r="16" spans="1:6">
      <c r="C16" s="23" t="s">
        <v>53</v>
      </c>
    </row>
    <row r="17" spans="1:4">
      <c r="C17" s="23" t="s">
        <v>54</v>
      </c>
    </row>
    <row r="18" spans="1:4">
      <c r="C18" s="23" t="s">
        <v>55</v>
      </c>
    </row>
    <row r="21" spans="1:4">
      <c r="A21" s="22" t="s">
        <v>56</v>
      </c>
    </row>
    <row r="22" spans="1:4">
      <c r="B22" t="s">
        <v>57</v>
      </c>
    </row>
    <row r="23" spans="1:4">
      <c r="B23" t="s">
        <v>58</v>
      </c>
    </row>
    <row r="24" spans="1:4">
      <c r="C24" s="23" t="s">
        <v>59</v>
      </c>
    </row>
    <row r="25" spans="1:4">
      <c r="D25" t="s">
        <v>60</v>
      </c>
    </row>
    <row r="26" spans="1:4">
      <c r="D26" t="s">
        <v>61</v>
      </c>
    </row>
    <row r="27" spans="1:4">
      <c r="C27" s="23" t="s">
        <v>62</v>
      </c>
    </row>
    <row r="28" spans="1:4">
      <c r="D28" t="s">
        <v>63</v>
      </c>
    </row>
    <row r="29" spans="1:4">
      <c r="C29" s="23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/>
    </sheetView>
  </sheetViews>
  <sheetFormatPr defaultRowHeight="15"/>
  <cols>
    <col min="1" max="4" width="3" style="20" customWidth="1"/>
    <col min="5" max="5" width="24" style="20" customWidth="1"/>
    <col min="6" max="6" width="7.85546875" style="21" bestFit="1" customWidth="1"/>
    <col min="7" max="7" width="2.28515625" style="21" customWidth="1"/>
    <col min="8" max="8" width="7.5703125" style="21" bestFit="1" customWidth="1"/>
    <col min="9" max="9" width="2.28515625" style="21" customWidth="1"/>
    <col min="10" max="10" width="12" style="21" bestFit="1" customWidth="1"/>
    <col min="11" max="11" width="2.28515625" style="21" customWidth="1"/>
    <col min="12" max="12" width="10.28515625" style="21" bestFit="1" customWidth="1"/>
  </cols>
  <sheetData>
    <row r="1" spans="1:12" ht="15.75" thickBot="1">
      <c r="A1" s="1"/>
      <c r="B1" s="1"/>
      <c r="C1" s="1"/>
      <c r="D1" s="1"/>
      <c r="E1" s="1"/>
      <c r="F1" s="3"/>
      <c r="G1" s="2"/>
      <c r="H1" s="3"/>
      <c r="I1" s="2"/>
      <c r="J1" s="3"/>
      <c r="K1" s="2"/>
      <c r="L1" s="3"/>
    </row>
    <row r="2" spans="1:12" s="19" customFormat="1" ht="16.5" thickTop="1" thickBot="1">
      <c r="A2" s="16"/>
      <c r="B2" s="16"/>
      <c r="C2" s="16"/>
      <c r="D2" s="16"/>
      <c r="E2" s="16"/>
      <c r="F2" s="17" t="s">
        <v>0</v>
      </c>
      <c r="G2" s="18"/>
      <c r="H2" s="17" t="s">
        <v>1</v>
      </c>
      <c r="I2" s="18"/>
      <c r="J2" s="17" t="s">
        <v>2</v>
      </c>
      <c r="K2" s="18"/>
      <c r="L2" s="17" t="s">
        <v>3</v>
      </c>
    </row>
    <row r="3" spans="1:12" ht="15.75" thickTop="1">
      <c r="A3" s="1"/>
      <c r="B3" s="1" t="s">
        <v>4</v>
      </c>
      <c r="C3" s="1"/>
      <c r="D3" s="1"/>
      <c r="E3" s="1"/>
      <c r="F3" s="4"/>
      <c r="G3" s="5"/>
      <c r="H3" s="4"/>
      <c r="I3" s="5"/>
      <c r="J3" s="4"/>
      <c r="K3" s="5"/>
      <c r="L3" s="6"/>
    </row>
    <row r="4" spans="1:12">
      <c r="A4" s="1"/>
      <c r="B4" s="1"/>
      <c r="C4" s="1" t="s">
        <v>5</v>
      </c>
      <c r="D4" s="1"/>
      <c r="E4" s="1"/>
      <c r="F4" s="4"/>
      <c r="G4" s="5"/>
      <c r="H4" s="4"/>
      <c r="I4" s="5"/>
      <c r="J4" s="4"/>
      <c r="K4" s="5"/>
      <c r="L4" s="6"/>
    </row>
    <row r="5" spans="1:12">
      <c r="A5" s="1"/>
      <c r="B5" s="1"/>
      <c r="C5" s="1"/>
      <c r="D5" s="1" t="s">
        <v>6</v>
      </c>
      <c r="E5" s="1"/>
      <c r="F5" s="4">
        <v>210</v>
      </c>
      <c r="G5" s="5"/>
      <c r="H5" s="4"/>
      <c r="I5" s="5"/>
      <c r="J5" s="4"/>
      <c r="K5" s="5"/>
      <c r="L5" s="6"/>
    </row>
    <row r="6" spans="1:12">
      <c r="A6" s="1"/>
      <c r="B6" s="1"/>
      <c r="C6" s="1"/>
      <c r="D6" s="1" t="s">
        <v>7</v>
      </c>
      <c r="E6" s="1"/>
      <c r="F6" s="4">
        <v>0</v>
      </c>
      <c r="G6" s="5"/>
      <c r="H6" s="4">
        <v>6</v>
      </c>
      <c r="I6" s="5"/>
      <c r="J6" s="4">
        <f>ROUND((F6-H6),5)</f>
        <v>-6</v>
      </c>
      <c r="K6" s="5"/>
      <c r="L6" s="6">
        <f>ROUND(IF(H6=0, IF(F6=0, 0, 1), F6/H6),5)</f>
        <v>0</v>
      </c>
    </row>
    <row r="7" spans="1:12">
      <c r="A7" s="1"/>
      <c r="B7" s="1"/>
      <c r="C7" s="1"/>
      <c r="D7" s="1" t="s">
        <v>8</v>
      </c>
      <c r="E7" s="1"/>
      <c r="F7" s="4">
        <v>11129</v>
      </c>
      <c r="G7" s="5"/>
      <c r="H7" s="4">
        <v>4690</v>
      </c>
      <c r="I7" s="5"/>
      <c r="J7" s="4">
        <f>ROUND((F7-H7),5)</f>
        <v>6439</v>
      </c>
      <c r="K7" s="5"/>
      <c r="L7" s="6">
        <f>ROUND(IF(H7=0, IF(F7=0, 0, 1), F7/H7),5)</f>
        <v>2.3729200000000001</v>
      </c>
    </row>
    <row r="8" spans="1:12">
      <c r="A8" s="1"/>
      <c r="B8" s="1"/>
      <c r="C8" s="1"/>
      <c r="D8" s="1" t="s">
        <v>9</v>
      </c>
      <c r="E8" s="1"/>
      <c r="F8" s="4">
        <v>0</v>
      </c>
      <c r="G8" s="5"/>
      <c r="H8" s="4">
        <v>32</v>
      </c>
      <c r="I8" s="5"/>
      <c r="J8" s="4">
        <f>ROUND((F8-H8),5)</f>
        <v>-32</v>
      </c>
      <c r="K8" s="5"/>
      <c r="L8" s="6">
        <f>ROUND(IF(H8=0, IF(F8=0, 0, 1), F8/H8),5)</f>
        <v>0</v>
      </c>
    </row>
    <row r="9" spans="1:12" ht="15.75" thickBot="1">
      <c r="A9" s="1"/>
      <c r="B9" s="1"/>
      <c r="C9" s="1"/>
      <c r="D9" s="1" t="s">
        <v>10</v>
      </c>
      <c r="E9" s="1"/>
      <c r="F9" s="7">
        <v>0</v>
      </c>
      <c r="G9" s="5"/>
      <c r="H9" s="7">
        <v>5</v>
      </c>
      <c r="I9" s="5"/>
      <c r="J9" s="7">
        <f>ROUND((F9-H9),5)</f>
        <v>-5</v>
      </c>
      <c r="K9" s="5"/>
      <c r="L9" s="8">
        <f>ROUND(IF(H9=0, IF(F9=0, 0, 1), F9/H9),5)</f>
        <v>0</v>
      </c>
    </row>
    <row r="10" spans="1:12">
      <c r="A10" s="1"/>
      <c r="B10" s="1"/>
      <c r="C10" s="1" t="s">
        <v>11</v>
      </c>
      <c r="D10" s="1"/>
      <c r="E10" s="1"/>
      <c r="F10" s="4">
        <f>ROUND(SUM(F4:F9),5)</f>
        <v>11339</v>
      </c>
      <c r="G10" s="5"/>
      <c r="H10" s="4">
        <f>ROUND(SUM(H4:H9),5)</f>
        <v>4733</v>
      </c>
      <c r="I10" s="5"/>
      <c r="J10" s="4">
        <f>ROUND((F10-H10),5)</f>
        <v>6606</v>
      </c>
      <c r="K10" s="5"/>
      <c r="L10" s="6">
        <f>ROUND(IF(H10=0, IF(F10=0, 0, 1), F10/H10),5)</f>
        <v>2.3957299999999999</v>
      </c>
    </row>
    <row r="11" spans="1:12" ht="30" customHeight="1">
      <c r="A11" s="1"/>
      <c r="B11" s="1"/>
      <c r="C11" s="1" t="s">
        <v>12</v>
      </c>
      <c r="D11" s="1"/>
      <c r="E11" s="1"/>
      <c r="F11" s="4"/>
      <c r="G11" s="5"/>
      <c r="H11" s="4"/>
      <c r="I11" s="5"/>
      <c r="J11" s="4"/>
      <c r="K11" s="5"/>
      <c r="L11" s="6"/>
    </row>
    <row r="12" spans="1:12">
      <c r="A12" s="1"/>
      <c r="B12" s="1"/>
      <c r="C12" s="1"/>
      <c r="D12" s="1" t="s">
        <v>13</v>
      </c>
      <c r="E12" s="1"/>
      <c r="F12" s="4">
        <v>992.25</v>
      </c>
      <c r="G12" s="5"/>
      <c r="H12" s="4"/>
      <c r="I12" s="5"/>
      <c r="J12" s="4"/>
      <c r="K12" s="5"/>
      <c r="L12" s="6"/>
    </row>
    <row r="13" spans="1:12">
      <c r="A13" s="1"/>
      <c r="B13" s="1"/>
      <c r="C13" s="1"/>
      <c r="D13" s="1" t="s">
        <v>14</v>
      </c>
      <c r="E13" s="1"/>
      <c r="F13" s="4">
        <v>75</v>
      </c>
      <c r="G13" s="5"/>
      <c r="H13" s="4">
        <v>300</v>
      </c>
      <c r="I13" s="5"/>
      <c r="J13" s="4">
        <f>ROUND((F13-H13),5)</f>
        <v>-225</v>
      </c>
      <c r="K13" s="5"/>
      <c r="L13" s="6">
        <f>ROUND(IF(H13=0, IF(F13=0, 0, 1), F13/H13),5)</f>
        <v>0.25</v>
      </c>
    </row>
    <row r="14" spans="1:12">
      <c r="A14" s="1"/>
      <c r="B14" s="1"/>
      <c r="C14" s="1"/>
      <c r="D14" s="1" t="s">
        <v>15</v>
      </c>
      <c r="E14" s="1"/>
      <c r="F14" s="4">
        <v>0</v>
      </c>
      <c r="G14" s="5"/>
      <c r="H14" s="4">
        <v>400</v>
      </c>
      <c r="I14" s="5"/>
      <c r="J14" s="4">
        <f>ROUND((F14-H14),5)</f>
        <v>-400</v>
      </c>
      <c r="K14" s="5"/>
      <c r="L14" s="6">
        <f>ROUND(IF(H14=0, IF(F14=0, 0, 1), F14/H14),5)</f>
        <v>0</v>
      </c>
    </row>
    <row r="15" spans="1:12">
      <c r="A15" s="1"/>
      <c r="B15" s="1"/>
      <c r="C15" s="1"/>
      <c r="D15" s="1" t="s">
        <v>16</v>
      </c>
      <c r="E15" s="1"/>
      <c r="F15" s="4">
        <v>350.98</v>
      </c>
      <c r="G15" s="5"/>
      <c r="H15" s="4">
        <v>270</v>
      </c>
      <c r="I15" s="5"/>
      <c r="J15" s="4">
        <f>ROUND((F15-H15),5)</f>
        <v>80.98</v>
      </c>
      <c r="K15" s="5"/>
      <c r="L15" s="6">
        <f>ROUND(IF(H15=0, IF(F15=0, 0, 1), F15/H15),5)</f>
        <v>1.29993</v>
      </c>
    </row>
    <row r="16" spans="1:12">
      <c r="A16" s="1"/>
      <c r="B16" s="1"/>
      <c r="C16" s="1"/>
      <c r="D16" s="1" t="s">
        <v>17</v>
      </c>
      <c r="E16" s="1"/>
      <c r="F16" s="4">
        <v>0</v>
      </c>
      <c r="G16" s="5"/>
      <c r="H16" s="4">
        <v>200</v>
      </c>
      <c r="I16" s="5"/>
      <c r="J16" s="4">
        <f>ROUND((F16-H16),5)</f>
        <v>-200</v>
      </c>
      <c r="K16" s="5"/>
      <c r="L16" s="6">
        <f>ROUND(IF(H16=0, IF(F16=0, 0, 1), F16/H16),5)</f>
        <v>0</v>
      </c>
    </row>
    <row r="17" spans="1:12">
      <c r="A17" s="1"/>
      <c r="B17" s="1"/>
      <c r="C17" s="1"/>
      <c r="D17" s="1" t="s">
        <v>18</v>
      </c>
      <c r="E17" s="1"/>
      <c r="F17" s="4"/>
      <c r="G17" s="5"/>
      <c r="H17" s="4"/>
      <c r="I17" s="5"/>
      <c r="J17" s="4"/>
      <c r="K17" s="5"/>
      <c r="L17" s="6"/>
    </row>
    <row r="18" spans="1:12" ht="15.75" thickBot="1">
      <c r="A18" s="1"/>
      <c r="B18" s="1"/>
      <c r="C18" s="1"/>
      <c r="D18" s="1"/>
      <c r="E18" s="1" t="s">
        <v>19</v>
      </c>
      <c r="F18" s="7">
        <v>362.15</v>
      </c>
      <c r="G18" s="5"/>
      <c r="H18" s="4"/>
      <c r="I18" s="5"/>
      <c r="J18" s="4"/>
      <c r="K18" s="5"/>
      <c r="L18" s="6"/>
    </row>
    <row r="19" spans="1:12">
      <c r="A19" s="1"/>
      <c r="B19" s="1"/>
      <c r="C19" s="1"/>
      <c r="D19" s="1" t="s">
        <v>20</v>
      </c>
      <c r="E19" s="1"/>
      <c r="F19" s="4">
        <f>ROUND(SUM(F17:F18),5)</f>
        <v>362.15</v>
      </c>
      <c r="G19" s="5"/>
      <c r="H19" s="4"/>
      <c r="I19" s="5"/>
      <c r="J19" s="4"/>
      <c r="K19" s="5"/>
      <c r="L19" s="6"/>
    </row>
    <row r="20" spans="1:12" ht="30" customHeight="1">
      <c r="A20" s="1"/>
      <c r="B20" s="1"/>
      <c r="C20" s="1"/>
      <c r="D20" s="1" t="s">
        <v>21</v>
      </c>
      <c r="E20" s="1"/>
      <c r="F20" s="4">
        <v>1116.3900000000001</v>
      </c>
      <c r="G20" s="5"/>
      <c r="H20" s="4">
        <v>1140.27</v>
      </c>
      <c r="I20" s="5"/>
      <c r="J20" s="4">
        <f>ROUND((F20-H20),5)</f>
        <v>-23.88</v>
      </c>
      <c r="K20" s="5"/>
      <c r="L20" s="6">
        <f>ROUND(IF(H20=0, IF(F20=0, 0, 1), F20/H20),5)</f>
        <v>0.97906000000000004</v>
      </c>
    </row>
    <row r="21" spans="1:12">
      <c r="A21" s="1"/>
      <c r="B21" s="1"/>
      <c r="C21" s="1"/>
      <c r="D21" s="1" t="s">
        <v>22</v>
      </c>
      <c r="E21" s="1"/>
      <c r="F21" s="4">
        <v>34</v>
      </c>
      <c r="G21" s="5"/>
      <c r="H21" s="4">
        <v>60</v>
      </c>
      <c r="I21" s="5"/>
      <c r="J21" s="4">
        <f>ROUND((F21-H21),5)</f>
        <v>-26</v>
      </c>
      <c r="K21" s="5"/>
      <c r="L21" s="6">
        <f>ROUND(IF(H21=0, IF(F21=0, 0, 1), F21/H21),5)</f>
        <v>0.56667000000000001</v>
      </c>
    </row>
    <row r="22" spans="1:12">
      <c r="A22" s="1"/>
      <c r="B22" s="1"/>
      <c r="C22" s="1"/>
      <c r="D22" s="1" t="s">
        <v>23</v>
      </c>
      <c r="E22" s="1"/>
      <c r="F22" s="4"/>
      <c r="G22" s="5"/>
      <c r="H22" s="4"/>
      <c r="I22" s="5"/>
      <c r="J22" s="4"/>
      <c r="K22" s="5"/>
      <c r="L22" s="6"/>
    </row>
    <row r="23" spans="1:12">
      <c r="A23" s="1"/>
      <c r="B23" s="1"/>
      <c r="C23" s="1"/>
      <c r="D23" s="1"/>
      <c r="E23" s="1" t="s">
        <v>24</v>
      </c>
      <c r="F23" s="4">
        <v>46</v>
      </c>
      <c r="G23" s="5"/>
      <c r="H23" s="4">
        <v>140</v>
      </c>
      <c r="I23" s="5"/>
      <c r="J23" s="4">
        <f>ROUND((F23-H23),5)</f>
        <v>-94</v>
      </c>
      <c r="K23" s="5"/>
      <c r="L23" s="6">
        <f>ROUND(IF(H23=0, IF(F23=0, 0, 1), F23/H23),5)</f>
        <v>0.32856999999999997</v>
      </c>
    </row>
    <row r="24" spans="1:12">
      <c r="A24" s="1"/>
      <c r="B24" s="1"/>
      <c r="C24" s="1"/>
      <c r="D24" s="1"/>
      <c r="E24" s="1" t="s">
        <v>25</v>
      </c>
      <c r="F24" s="4">
        <v>0</v>
      </c>
      <c r="G24" s="5"/>
      <c r="H24" s="4">
        <v>100</v>
      </c>
      <c r="I24" s="5"/>
      <c r="J24" s="4">
        <f>ROUND((F24-H24),5)</f>
        <v>-100</v>
      </c>
      <c r="K24" s="5"/>
      <c r="L24" s="6">
        <f>ROUND(IF(H24=0, IF(F24=0, 0, 1), F24/H24),5)</f>
        <v>0</v>
      </c>
    </row>
    <row r="25" spans="1:12" ht="15.75" thickBot="1">
      <c r="A25" s="1"/>
      <c r="B25" s="1"/>
      <c r="C25" s="1"/>
      <c r="D25" s="1"/>
      <c r="E25" s="1" t="s">
        <v>26</v>
      </c>
      <c r="F25" s="7">
        <v>7.41</v>
      </c>
      <c r="G25" s="5"/>
      <c r="H25" s="7">
        <v>15</v>
      </c>
      <c r="I25" s="5"/>
      <c r="J25" s="7">
        <f>ROUND((F25-H25),5)</f>
        <v>-7.59</v>
      </c>
      <c r="K25" s="5"/>
      <c r="L25" s="8">
        <f>ROUND(IF(H25=0, IF(F25=0, 0, 1), F25/H25),5)</f>
        <v>0.49399999999999999</v>
      </c>
    </row>
    <row r="26" spans="1:12">
      <c r="A26" s="1"/>
      <c r="B26" s="1"/>
      <c r="C26" s="1"/>
      <c r="D26" s="1" t="s">
        <v>27</v>
      </c>
      <c r="E26" s="1"/>
      <c r="F26" s="4">
        <f>ROUND(SUM(F22:F25),5)</f>
        <v>53.41</v>
      </c>
      <c r="G26" s="5"/>
      <c r="H26" s="4">
        <f>ROUND(SUM(H22:H25),5)</f>
        <v>255</v>
      </c>
      <c r="I26" s="5"/>
      <c r="J26" s="4">
        <f>ROUND((F26-H26),5)</f>
        <v>-201.59</v>
      </c>
      <c r="K26" s="5"/>
      <c r="L26" s="6">
        <f>ROUND(IF(H26=0, IF(F26=0, 0, 1), F26/H26),5)</f>
        <v>0.20945</v>
      </c>
    </row>
    <row r="27" spans="1:12" ht="30" customHeight="1">
      <c r="A27" s="1"/>
      <c r="B27" s="1"/>
      <c r="C27" s="1"/>
      <c r="D27" s="1" t="s">
        <v>28</v>
      </c>
      <c r="E27" s="1"/>
      <c r="F27" s="4">
        <v>1232.25</v>
      </c>
      <c r="G27" s="5"/>
      <c r="H27" s="4">
        <v>1285.75</v>
      </c>
      <c r="I27" s="5"/>
      <c r="J27" s="4">
        <f>ROUND((F27-H27),5)</f>
        <v>-53.5</v>
      </c>
      <c r="K27" s="5"/>
      <c r="L27" s="6">
        <f>ROUND(IF(H27=0, IF(F27=0, 0, 1), F27/H27),5)</f>
        <v>0.95838999999999996</v>
      </c>
    </row>
    <row r="28" spans="1:12">
      <c r="A28" s="1"/>
      <c r="B28" s="1"/>
      <c r="C28" s="1"/>
      <c r="D28" s="1" t="s">
        <v>29</v>
      </c>
      <c r="E28" s="1"/>
      <c r="F28" s="4">
        <v>810</v>
      </c>
      <c r="G28" s="5"/>
      <c r="H28" s="4"/>
      <c r="I28" s="5"/>
      <c r="J28" s="4"/>
      <c r="K28" s="5"/>
      <c r="L28" s="6"/>
    </row>
    <row r="29" spans="1:12">
      <c r="A29" s="1"/>
      <c r="B29" s="1"/>
      <c r="C29" s="1"/>
      <c r="D29" s="1" t="s">
        <v>30</v>
      </c>
      <c r="E29" s="1"/>
      <c r="F29" s="4">
        <v>25.16</v>
      </c>
      <c r="G29" s="5"/>
      <c r="H29" s="4">
        <v>200</v>
      </c>
      <c r="I29" s="5"/>
      <c r="J29" s="4">
        <f>ROUND((F29-H29),5)</f>
        <v>-174.84</v>
      </c>
      <c r="K29" s="5"/>
      <c r="L29" s="6">
        <f>ROUND(IF(H29=0, IF(F29=0, 0, 1), F29/H29),5)</f>
        <v>0.1258</v>
      </c>
    </row>
    <row r="30" spans="1:12">
      <c r="A30" s="1"/>
      <c r="B30" s="1"/>
      <c r="C30" s="1"/>
      <c r="D30" s="1" t="s">
        <v>31</v>
      </c>
      <c r="E30" s="1"/>
      <c r="F30" s="4">
        <v>0</v>
      </c>
      <c r="G30" s="5"/>
      <c r="H30" s="4">
        <v>2040</v>
      </c>
      <c r="I30" s="5"/>
      <c r="J30" s="4">
        <f>ROUND((F30-H30),5)</f>
        <v>-2040</v>
      </c>
      <c r="K30" s="5"/>
      <c r="L30" s="6">
        <f>ROUND(IF(H30=0, IF(F30=0, 0, 1), F30/H30),5)</f>
        <v>0</v>
      </c>
    </row>
    <row r="31" spans="1:12">
      <c r="A31" s="1"/>
      <c r="B31" s="1"/>
      <c r="C31" s="1"/>
      <c r="D31" s="1" t="s">
        <v>32</v>
      </c>
      <c r="E31" s="1"/>
      <c r="F31" s="4">
        <v>633.75</v>
      </c>
      <c r="G31" s="5"/>
      <c r="H31" s="4">
        <v>640</v>
      </c>
      <c r="I31" s="5"/>
      <c r="J31" s="4">
        <f>ROUND((F31-H31),5)</f>
        <v>-6.25</v>
      </c>
      <c r="K31" s="5"/>
      <c r="L31" s="6">
        <f>ROUND(IF(H31=0, IF(F31=0, 0, 1), F31/H31),5)</f>
        <v>0.99023000000000005</v>
      </c>
    </row>
    <row r="32" spans="1:12">
      <c r="A32" s="1"/>
      <c r="B32" s="1"/>
      <c r="C32" s="1"/>
      <c r="D32" s="1" t="s">
        <v>33</v>
      </c>
      <c r="E32" s="1"/>
      <c r="F32" s="4">
        <v>496.08</v>
      </c>
      <c r="G32" s="5"/>
      <c r="H32" s="4">
        <v>1000</v>
      </c>
      <c r="I32" s="5"/>
      <c r="J32" s="4">
        <f>ROUND((F32-H32),5)</f>
        <v>-503.92</v>
      </c>
      <c r="K32" s="5"/>
      <c r="L32" s="6">
        <f>ROUND(IF(H32=0, IF(F32=0, 0, 1), F32/H32),5)</f>
        <v>0.49608000000000002</v>
      </c>
    </row>
    <row r="33" spans="1:12">
      <c r="A33" s="1"/>
      <c r="B33" s="1"/>
      <c r="C33" s="1"/>
      <c r="D33" s="1" t="s">
        <v>34</v>
      </c>
      <c r="E33" s="1"/>
      <c r="F33" s="4"/>
      <c r="G33" s="5"/>
      <c r="H33" s="4"/>
      <c r="I33" s="5"/>
      <c r="J33" s="4"/>
      <c r="K33" s="5"/>
      <c r="L33" s="6"/>
    </row>
    <row r="34" spans="1:12">
      <c r="A34" s="1"/>
      <c r="B34" s="1"/>
      <c r="C34" s="1"/>
      <c r="D34" s="1"/>
      <c r="E34" s="1" t="s">
        <v>35</v>
      </c>
      <c r="F34" s="4">
        <v>190</v>
      </c>
      <c r="G34" s="5"/>
      <c r="H34" s="4">
        <v>190</v>
      </c>
      <c r="I34" s="5"/>
      <c r="J34" s="4">
        <f>ROUND((F34-H34),5)</f>
        <v>0</v>
      </c>
      <c r="K34" s="5"/>
      <c r="L34" s="6">
        <f>ROUND(IF(H34=0, IF(F34=0, 0, 1), F34/H34),5)</f>
        <v>1</v>
      </c>
    </row>
    <row r="35" spans="1:12">
      <c r="A35" s="1"/>
      <c r="B35" s="1"/>
      <c r="C35" s="1"/>
      <c r="D35" s="1"/>
      <c r="E35" s="1" t="s">
        <v>36</v>
      </c>
      <c r="F35" s="4">
        <v>190</v>
      </c>
      <c r="G35" s="5"/>
      <c r="H35" s="4">
        <v>190</v>
      </c>
      <c r="I35" s="5"/>
      <c r="J35" s="4">
        <f>ROUND((F35-H35),5)</f>
        <v>0</v>
      </c>
      <c r="K35" s="5"/>
      <c r="L35" s="6">
        <f>ROUND(IF(H35=0, IF(F35=0, 0, 1), F35/H35),5)</f>
        <v>1</v>
      </c>
    </row>
    <row r="36" spans="1:12" ht="15.75" thickBot="1">
      <c r="A36" s="1"/>
      <c r="B36" s="1"/>
      <c r="C36" s="1"/>
      <c r="D36" s="1"/>
      <c r="E36" s="1" t="s">
        <v>37</v>
      </c>
      <c r="F36" s="7">
        <v>95</v>
      </c>
      <c r="G36" s="5"/>
      <c r="H36" s="7">
        <v>95</v>
      </c>
      <c r="I36" s="5"/>
      <c r="J36" s="7">
        <f>ROUND((F36-H36),5)</f>
        <v>0</v>
      </c>
      <c r="K36" s="5"/>
      <c r="L36" s="8">
        <f>ROUND(IF(H36=0, IF(F36=0, 0, 1), F36/H36),5)</f>
        <v>1</v>
      </c>
    </row>
    <row r="37" spans="1:12">
      <c r="A37" s="1"/>
      <c r="B37" s="1"/>
      <c r="C37" s="1"/>
      <c r="D37" s="1" t="s">
        <v>38</v>
      </c>
      <c r="E37" s="1"/>
      <c r="F37" s="4">
        <f>ROUND(SUM(F33:F36),5)</f>
        <v>475</v>
      </c>
      <c r="G37" s="5"/>
      <c r="H37" s="4">
        <f>ROUND(SUM(H33:H36),5)</f>
        <v>475</v>
      </c>
      <c r="I37" s="5"/>
      <c r="J37" s="4">
        <f>ROUND((F37-H37),5)</f>
        <v>0</v>
      </c>
      <c r="K37" s="5"/>
      <c r="L37" s="6">
        <f>ROUND(IF(H37=0, IF(F37=0, 0, 1), F37/H37),5)</f>
        <v>1</v>
      </c>
    </row>
    <row r="38" spans="1:12" ht="30" customHeight="1" thickBot="1">
      <c r="A38" s="1"/>
      <c r="B38" s="1"/>
      <c r="C38" s="1"/>
      <c r="D38" s="1" t="s">
        <v>39</v>
      </c>
      <c r="E38" s="1"/>
      <c r="F38" s="9">
        <v>19.95</v>
      </c>
      <c r="G38" s="5"/>
      <c r="H38" s="9">
        <v>69.900000000000006</v>
      </c>
      <c r="I38" s="5"/>
      <c r="J38" s="9">
        <f>ROUND((F38-H38),5)</f>
        <v>-49.95</v>
      </c>
      <c r="K38" s="5"/>
      <c r="L38" s="10">
        <f>ROUND(IF(H38=0, IF(F38=0, 0, 1), F38/H38),5)</f>
        <v>0.28541</v>
      </c>
    </row>
    <row r="39" spans="1:12" ht="15.75" thickBot="1">
      <c r="A39" s="1"/>
      <c r="B39" s="1"/>
      <c r="C39" s="1" t="s">
        <v>40</v>
      </c>
      <c r="D39" s="1"/>
      <c r="E39" s="1"/>
      <c r="F39" s="11">
        <f>ROUND(SUM(F11:F16)+SUM(F19:F21)+SUM(F26:F32)+SUM(F37:F38),5)</f>
        <v>6676.37</v>
      </c>
      <c r="G39" s="5"/>
      <c r="H39" s="11">
        <f>ROUND(SUM(H11:H16)+SUM(H19:H21)+SUM(H26:H32)+SUM(H37:H38),5)</f>
        <v>8335.92</v>
      </c>
      <c r="I39" s="5"/>
      <c r="J39" s="11">
        <f>ROUND((F39-H39),5)</f>
        <v>-1659.55</v>
      </c>
      <c r="K39" s="5"/>
      <c r="L39" s="12">
        <f>ROUND(IF(H39=0, IF(F39=0, 0, 1), F39/H39),5)</f>
        <v>0.80091999999999997</v>
      </c>
    </row>
    <row r="40" spans="1:12" ht="30" customHeight="1" thickBot="1">
      <c r="A40" s="1"/>
      <c r="B40" s="1" t="s">
        <v>41</v>
      </c>
      <c r="C40" s="1"/>
      <c r="D40" s="1"/>
      <c r="E40" s="1"/>
      <c r="F40" s="11">
        <f>ROUND(F3+F10-F39,5)</f>
        <v>4662.63</v>
      </c>
      <c r="G40" s="5"/>
      <c r="H40" s="11">
        <f>ROUND(H3+H10-H39,5)</f>
        <v>-3602.92</v>
      </c>
      <c r="I40" s="5"/>
      <c r="J40" s="11">
        <f>ROUND((F40-H40),5)</f>
        <v>8265.5499999999993</v>
      </c>
      <c r="K40" s="5"/>
      <c r="L40" s="12">
        <f>ROUND(IF(H40=0, IF(F40=0, 0, 1), F40/H40),5)</f>
        <v>-1.29413</v>
      </c>
    </row>
    <row r="41" spans="1:12" s="15" customFormat="1" ht="30" customHeight="1" thickBot="1">
      <c r="A41" s="1" t="s">
        <v>42</v>
      </c>
      <c r="B41" s="1"/>
      <c r="C41" s="1"/>
      <c r="D41" s="1"/>
      <c r="E41" s="1"/>
      <c r="F41" s="13">
        <f>F40</f>
        <v>4662.63</v>
      </c>
      <c r="G41" s="1"/>
      <c r="H41" s="13">
        <f>H40</f>
        <v>-3602.92</v>
      </c>
      <c r="I41" s="1"/>
      <c r="J41" s="13">
        <f>ROUND((F41-H41),5)</f>
        <v>8265.5499999999993</v>
      </c>
      <c r="K41" s="1"/>
      <c r="L41" s="14">
        <f>ROUND(IF(H41=0, IF(F41=0, 0, 1), F41/H41),5)</f>
        <v>-1.29413</v>
      </c>
    </row>
    <row r="42" spans="1:12" ht="15.75" thickTop="1"/>
  </sheetData>
  <pageMargins left="0.7" right="0.7" top="0.75" bottom="0.75" header="0.25" footer="0.3"/>
  <pageSetup orientation="portrait" r:id="rId1"/>
  <headerFooter>
    <oddHeader>&amp;L&amp;"Arial,Bold"&amp;8 9:03 AM
&amp;"Arial,Bold"&amp;8 02/02/12
&amp;"Arial,Bold"&amp;8 Accrual Basis&amp;C&amp;"Arial,Bold"&amp;12 Idaho Falls Firefighters Local 1565
&amp;"Arial,Bold"&amp;14 Profit &amp;&amp; Loss Budget vs. Actual
&amp;"Arial,Bold"&amp;10 January 2012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QuickBooks Export Tips</vt:lpstr>
      <vt:lpstr>Sheet1</vt:lpstr>
      <vt:lpstr>Sheet2</vt:lpstr>
      <vt:lpstr>Sheet3</vt:lpstr>
      <vt:lpstr>Sheet1!Print_Titles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Lance</cp:lastModifiedBy>
  <dcterms:created xsi:type="dcterms:W3CDTF">2012-02-02T16:03:39Z</dcterms:created>
  <dcterms:modified xsi:type="dcterms:W3CDTF">2012-02-02T16:05:04Z</dcterms:modified>
</cp:coreProperties>
</file>